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workbookAlgorithmName="SHA-512" workbookHashValue="C3UtlodYFiW0VuWOrl7fsOPqGbAwPUeocmdAUNKJCMD3Ey7dvgaR9EE/1XrTAy2FHOYoEc5aUg9nO10eqrwUMA==" workbookSaltValue="MlcfarN3L9rxgphk0w2ipg==" workbookSpinCount="100000" lockStructure="1" lockWindows="1"/>
  <bookViews>
    <workbookView xWindow="1380" yWindow="0" windowWidth="20730" windowHeight="11760" tabRatio="697"/>
  </bookViews>
  <sheets>
    <sheet name="YR7 DRAFT Budget" sheetId="5" r:id="rId1"/>
  </sheets>
  <definedNames>
    <definedName name="_xlnm.Print_Area" localSheetId="0">'YR7 DRAFT Budget'!$A$1:$K$46</definedName>
  </definedNames>
  <calcPr calcId="162913"/>
</workbook>
</file>

<file path=xl/calcChain.xml><?xml version="1.0" encoding="utf-8"?>
<calcChain xmlns="http://schemas.openxmlformats.org/spreadsheetml/2006/main">
  <c r="C44" i="5" l="1"/>
  <c r="D44" i="5"/>
  <c r="E44" i="5"/>
  <c r="G44" i="5"/>
  <c r="I37" i="5" l="1"/>
  <c r="H37" i="5"/>
  <c r="G37" i="5"/>
  <c r="F37" i="5"/>
  <c r="E37" i="5"/>
  <c r="D37" i="5"/>
  <c r="C37" i="5"/>
  <c r="K37" i="5"/>
  <c r="J37" i="5"/>
  <c r="I23" i="5"/>
  <c r="I22" i="5"/>
  <c r="C12" i="5" l="1"/>
  <c r="C6" i="5"/>
  <c r="I40" i="5"/>
  <c r="I41" i="5"/>
  <c r="I42" i="5"/>
  <c r="I44" i="5" l="1"/>
  <c r="C13" i="5"/>
</calcChain>
</file>

<file path=xl/comments1.xml><?xml version="1.0" encoding="utf-8"?>
<comments xmlns="http://schemas.openxmlformats.org/spreadsheetml/2006/main">
  <authors>
    <author/>
    <author>Corlei Nina Prieto</author>
  </authors>
  <commentList>
    <comment ref="D21" authorId="0" shapeId="0">
      <text>
        <r>
          <rPr>
            <sz val="12"/>
            <color theme="1"/>
            <rFont val="Arial"/>
          </rPr>
          <t>======
ID#AAAAR1zRxAE
Corlei Nina Prieto    (2021-11-19 01:31:11)
Reduced to $0</t>
        </r>
      </text>
    </comment>
    <comment ref="D23" authorId="1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Reduced $19,000: Data &amp; Equity Gap Analysis. Proposed: SEL Analysis Project</t>
        </r>
      </text>
    </comment>
    <comment ref="C24" authorId="0" shapeId="0">
      <text>
        <r>
          <rPr>
            <sz val="12"/>
            <color theme="1"/>
            <rFont val="Arial"/>
          </rPr>
          <t>======
ID#AAAAR1zRw_8
Corlei Nina Prieto    (2021-11-19 01:31:11)
Reduced to $10,000.00</t>
        </r>
      </text>
    </comment>
    <comment ref="D24" authorId="0" shapeId="0">
      <text>
        <r>
          <rPr>
            <sz val="12"/>
            <color theme="1"/>
            <rFont val="Arial"/>
          </rPr>
          <t>======
ID#AAAAR1zRxAI
Corlei Nina Prieto    (2021-11-19 01:31:11)
Reduced to $0</t>
        </r>
      </text>
    </comment>
    <comment ref="G24" authorId="0" shapeId="0">
      <text>
        <r>
          <rPr>
            <sz val="12"/>
            <color theme="1"/>
            <rFont val="Arial"/>
          </rPr>
          <t>======
ID#AAAAR1zRw_4
Corlei Nina Prieto    (2021-11-19 01:31:11)
Reduced to $0</t>
        </r>
      </text>
    </comment>
    <comment ref="G26" authorId="1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Reduced to $0 for Curriculum Gap Analysis &amp; Marketing. Proposed SEL Small Business Partner and SEL Marketing Plan
</t>
        </r>
      </text>
    </comment>
    <comment ref="G33" authorId="0" shapeId="0">
      <text>
        <r>
          <rPr>
            <sz val="12"/>
            <color theme="1"/>
            <rFont val="Arial"/>
          </rPr>
          <t xml:space="preserve">======
ID#AAAAR1zRxAA
Corlei Nina Prieto    (2021-11-19 01:31:11)
Reduced by $13,125.00, Lynda.com expense
</t>
        </r>
      </text>
    </comment>
  </commentList>
</comments>
</file>

<file path=xl/sharedStrings.xml><?xml version="1.0" encoding="utf-8"?>
<sst xmlns="http://schemas.openxmlformats.org/spreadsheetml/2006/main" count="72" uniqueCount="55">
  <si>
    <t>Program Name</t>
  </si>
  <si>
    <t xml:space="preserve"> Program Areas</t>
  </si>
  <si>
    <t>Category 1000</t>
  </si>
  <si>
    <t>Category 2000</t>
  </si>
  <si>
    <t>Category 3000</t>
  </si>
  <si>
    <t>Category 4000</t>
  </si>
  <si>
    <t>Category 5000</t>
  </si>
  <si>
    <t>Category 6000</t>
  </si>
  <si>
    <t>(SBCC Faculty/ Instructional Salaries)</t>
  </si>
  <si>
    <t>(SBCC Hourlies/Tutors/ Instructional Aids)</t>
  </si>
  <si>
    <t>(SBCC Employee Benefits)</t>
  </si>
  <si>
    <t>(All AEBG Programs: Supplies and Materials, Computer Software (not hardware)</t>
  </si>
  <si>
    <t>(All AEBG Programs: Consultants, Professional Development, Meeting Expenses)</t>
  </si>
  <si>
    <t>(All AEBG Programs: Capital Outlay, Computer Hardware not software)</t>
  </si>
  <si>
    <t>Adult Education (ABE, ASE, Basic Skills)</t>
  </si>
  <si>
    <t xml:space="preserve"> </t>
  </si>
  <si>
    <t xml:space="preserve"> Distribution %</t>
  </si>
  <si>
    <t>Administration &amp; Umbrella Services</t>
  </si>
  <si>
    <t>CAEP Admin Assistant (part-time)</t>
  </si>
  <si>
    <t>Indirect (5%)</t>
  </si>
  <si>
    <t>Marketing,Professional Development, Computer Software and Hardware, Capital Outlay</t>
  </si>
  <si>
    <t>NC SBCC English as a Second Language</t>
  </si>
  <si>
    <t>English as a Second Language/Citizenship</t>
  </si>
  <si>
    <t>NC SBCC Adult HS GED Program</t>
  </si>
  <si>
    <t>Entry or Reentry into the Workforce;Adults with Disabilities</t>
  </si>
  <si>
    <t>Adult Education (ABE, ASE, Basic Skills);English as a Second Language/Citizenship;Entry or Reentry into the Workforce;Adults with Disabilities;Literacy</t>
  </si>
  <si>
    <t>REQUESTED</t>
  </si>
  <si>
    <t xml:space="preserve"> SUBTOTAL</t>
  </si>
  <si>
    <t>Marketing, Professional Development, Computer Software and Hardware, Capital Outlay</t>
  </si>
  <si>
    <t>Remaining Unallocated</t>
  </si>
  <si>
    <t>CAEP Staff (includes 25-30% for benefits)</t>
  </si>
  <si>
    <t xml:space="preserve">TOTAL </t>
  </si>
  <si>
    <t>Santa Barbara Public Library: COVID-19 Recovery: Hybrid Services Initiative for Adult Education Programs</t>
  </si>
  <si>
    <t>NC SBCC Student Support Services</t>
  </si>
  <si>
    <t>Proposed Allocation ($980,626.00)</t>
  </si>
  <si>
    <t>Data Program Support: data collection and analytics support</t>
  </si>
  <si>
    <t xml:space="preserve"> SUBTOTAL </t>
  </si>
  <si>
    <t>Programming</t>
  </si>
  <si>
    <t>TOTAL</t>
  </si>
  <si>
    <t>Total w/ Remaining Unallocated</t>
  </si>
  <si>
    <t xml:space="preserve">Recommendation for New &amp; Existing Programs </t>
  </si>
  <si>
    <t>NC SBCC Career Skills Institute (CSI):                                          1 application for 4 CSI programs below</t>
  </si>
  <si>
    <t>1) Curriculum Development for Medical Assistant Program and Adults with Disabiliites Work Readiness and Career Planning Program</t>
  </si>
  <si>
    <t>2) SB County Jail: Transitions Program</t>
  </si>
  <si>
    <t>3) Bilingual Computer Skills</t>
  </si>
  <si>
    <t>To Programming: 70%</t>
  </si>
  <si>
    <t>To Admin &amp; Umbrella Services: 30%</t>
  </si>
  <si>
    <t>Modification Request</t>
  </si>
  <si>
    <t>Recommendation</t>
  </si>
  <si>
    <t xml:space="preserve"> Modification Request</t>
  </si>
  <si>
    <t>RECOMMENDATION (12/2021)</t>
  </si>
  <si>
    <t>RECOMMENDATION (10/2021)</t>
  </si>
  <si>
    <t>CAEP Year 7  2021-2022 Santa Barbara Adult Education Consortium:  DRAFT Budget (as of 11/30/21)</t>
  </si>
  <si>
    <t>RECOMMENDATION</t>
  </si>
  <si>
    <r>
      <t>4) Ready. Match. Hire</t>
    </r>
    <r>
      <rPr>
        <b/>
        <i/>
        <sz val="12"/>
        <color theme="1"/>
        <rFont val="Verdana"/>
        <family val="2"/>
      </rPr>
      <t xml:space="preserve">! </t>
    </r>
    <r>
      <rPr>
        <b/>
        <sz val="12"/>
        <color theme="1"/>
        <rFont val="Verdana"/>
        <family val="2"/>
      </rPr>
      <t xml:space="preserve">Program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</si>
</sst>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;[Red]&quot;$&quot;#,##0.00"/>
    <numFmt numFmtId="167" formatCode="_-&quot;$&quot;* #,##0.00_-;\-&quot;$&quot;* #,##0.00_-;_-&quot;$&quot;* &quot;-&quot;??_-;_-@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Verdana"/>
    </font>
    <font>
      <sz val="12"/>
      <name val="Arial"/>
    </font>
    <font>
      <b/>
      <sz val="13"/>
      <color theme="1"/>
      <name val="Calibri"/>
    </font>
    <font>
      <sz val="12"/>
      <color theme="1"/>
      <name val="Verdana"/>
    </font>
    <font>
      <b/>
      <sz val="12"/>
      <color rgb="FF000000"/>
      <name val="Verdana"/>
    </font>
    <font>
      <b/>
      <sz val="11"/>
      <color rgb="FF000000"/>
      <name val="Verdana"/>
    </font>
    <font>
      <b/>
      <sz val="11"/>
      <color theme="1"/>
      <name val="Verdana"/>
    </font>
    <font>
      <strike/>
      <sz val="12"/>
      <color theme="1"/>
      <name val="Verdana"/>
    </font>
    <font>
      <sz val="12"/>
      <color theme="1"/>
      <name val="Arial"/>
    </font>
    <font>
      <sz val="14"/>
      <color theme="1"/>
      <name val="Calibri"/>
      <family val="2"/>
      <scheme val="minor"/>
    </font>
    <font>
      <b/>
      <i/>
      <sz val="12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rgb="FFEAF1DD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FFFFCC"/>
        <bgColor rgb="FFEAF1DD"/>
      </patternFill>
    </fill>
    <fill>
      <patternFill patternType="solid">
        <fgColor theme="6" tint="0.59999389629810485"/>
        <bgColor rgb="FFD6E3BC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5">
    <xf numFmtId="0" fontId="0" fillId="0" borderId="0" xfId="0"/>
    <xf numFmtId="0" fontId="4" fillId="0" borderId="0" xfId="0" applyFont="1"/>
    <xf numFmtId="0" fontId="7" fillId="0" borderId="7" xfId="0" applyFont="1" applyFill="1" applyBorder="1" applyAlignment="1">
      <alignment horizontal="left" vertical="center" wrapText="1"/>
    </xf>
    <xf numFmtId="0" fontId="4" fillId="0" borderId="0" xfId="0" applyFont="1" applyFill="1"/>
    <xf numFmtId="164" fontId="4" fillId="0" borderId="7" xfId="1" applyFont="1" applyFill="1" applyBorder="1"/>
    <xf numFmtId="164" fontId="8" fillId="0" borderId="0" xfId="1" applyFont="1" applyFill="1" applyBorder="1"/>
    <xf numFmtId="164" fontId="4" fillId="0" borderId="7" xfId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44" fontId="8" fillId="0" borderId="0" xfId="0" applyNumberFormat="1" applyFont="1" applyFill="1" applyBorder="1"/>
    <xf numFmtId="0" fontId="4" fillId="0" borderId="0" xfId="0" applyFont="1" applyFill="1" applyBorder="1"/>
    <xf numFmtId="0" fontId="4" fillId="0" borderId="18" xfId="0" applyFont="1" applyFill="1" applyBorder="1" applyAlignment="1">
      <alignment wrapText="1"/>
    </xf>
    <xf numFmtId="164" fontId="8" fillId="3" borderId="22" xfId="1" applyFont="1" applyFill="1" applyBorder="1" applyAlignment="1">
      <alignment horizontal="left"/>
    </xf>
    <xf numFmtId="164" fontId="4" fillId="0" borderId="27" xfId="1" applyFont="1" applyFill="1" applyBorder="1"/>
    <xf numFmtId="164" fontId="4" fillId="0" borderId="17" xfId="1" applyFont="1" applyFill="1" applyBorder="1"/>
    <xf numFmtId="164" fontId="8" fillId="0" borderId="23" xfId="1" applyFont="1" applyFill="1" applyBorder="1"/>
    <xf numFmtId="0" fontId="4" fillId="0" borderId="15" xfId="0" applyFont="1" applyFill="1" applyBorder="1" applyAlignment="1">
      <alignment wrapText="1"/>
    </xf>
    <xf numFmtId="0" fontId="4" fillId="0" borderId="6" xfId="0" applyFont="1" applyFill="1" applyBorder="1" applyAlignment="1">
      <alignment vertical="center" wrapText="1"/>
    </xf>
    <xf numFmtId="164" fontId="4" fillId="0" borderId="6" xfId="1" applyFont="1" applyFill="1" applyBorder="1"/>
    <xf numFmtId="164" fontId="4" fillId="0" borderId="6" xfId="1" applyFont="1" applyFill="1" applyBorder="1" applyAlignment="1">
      <alignment horizontal="left"/>
    </xf>
    <xf numFmtId="165" fontId="8" fillId="2" borderId="23" xfId="0" applyNumberFormat="1" applyFont="1" applyFill="1" applyBorder="1" applyAlignment="1">
      <alignment horizontal="left"/>
    </xf>
    <xf numFmtId="164" fontId="8" fillId="2" borderId="14" xfId="1" applyFont="1" applyFill="1" applyBorder="1"/>
    <xf numFmtId="0" fontId="4" fillId="0" borderId="7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24" xfId="0" applyFill="1" applyBorder="1" applyAlignment="1"/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0" fillId="2" borderId="20" xfId="0" applyFill="1" applyBorder="1" applyAlignment="1"/>
    <xf numFmtId="0" fontId="4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right" wrapText="1"/>
    </xf>
    <xf numFmtId="0" fontId="2" fillId="0" borderId="22" xfId="0" applyFont="1" applyFill="1" applyBorder="1" applyAlignment="1">
      <alignment horizontal="right" wrapText="1"/>
    </xf>
    <xf numFmtId="0" fontId="8" fillId="2" borderId="12" xfId="0" applyFont="1" applyFill="1" applyBorder="1" applyAlignment="1">
      <alignment horizontal="right" wrapText="1"/>
    </xf>
    <xf numFmtId="0" fontId="2" fillId="2" borderId="13" xfId="0" applyFont="1" applyFill="1" applyBorder="1" applyAlignment="1">
      <alignment horizontal="right" wrapText="1"/>
    </xf>
    <xf numFmtId="0" fontId="8" fillId="5" borderId="28" xfId="0" applyFont="1" applyFill="1" applyBorder="1" applyAlignment="1">
      <alignment horizontal="right" wrapText="1"/>
    </xf>
    <xf numFmtId="0" fontId="2" fillId="5" borderId="29" xfId="0" applyFont="1" applyFill="1" applyBorder="1" applyAlignment="1">
      <alignment horizontal="right" wrapText="1"/>
    </xf>
    <xf numFmtId="167" fontId="14" fillId="0" borderId="0" xfId="0" applyNumberFormat="1" applyFont="1" applyAlignment="1">
      <alignment horizontal="right" wrapText="1"/>
    </xf>
    <xf numFmtId="167" fontId="14" fillId="0" borderId="0" xfId="0" applyNumberFormat="1" applyFont="1"/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5" fillId="0" borderId="31" xfId="0" applyFont="1" applyBorder="1"/>
    <xf numFmtId="0" fontId="19" fillId="7" borderId="32" xfId="0" applyFont="1" applyFill="1" applyBorder="1" applyAlignment="1">
      <alignment horizontal="center" vertical="center" wrapText="1"/>
    </xf>
    <xf numFmtId="0" fontId="20" fillId="7" borderId="32" xfId="0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left" wrapText="1"/>
    </xf>
    <xf numFmtId="167" fontId="17" fillId="0" borderId="33" xfId="0" applyNumberFormat="1" applyFont="1" applyBorder="1" applyAlignment="1"/>
    <xf numFmtId="0" fontId="17" fillId="0" borderId="34" xfId="0" applyFont="1" applyBorder="1" applyAlignment="1">
      <alignment horizontal="left" wrapText="1"/>
    </xf>
    <xf numFmtId="167" fontId="17" fillId="0" borderId="34" xfId="0" applyNumberFormat="1" applyFont="1" applyBorder="1" applyAlignment="1"/>
    <xf numFmtId="3" fontId="17" fillId="0" borderId="34" xfId="0" applyNumberFormat="1" applyFont="1" applyBorder="1" applyAlignment="1">
      <alignment horizontal="left" wrapText="1"/>
    </xf>
    <xf numFmtId="0" fontId="17" fillId="0" borderId="34" xfId="0" applyFont="1" applyBorder="1"/>
    <xf numFmtId="3" fontId="17" fillId="0" borderId="34" xfId="0" applyNumberFormat="1" applyFont="1" applyBorder="1" applyAlignment="1">
      <alignment horizontal="left"/>
    </xf>
    <xf numFmtId="164" fontId="17" fillId="0" borderId="34" xfId="1" applyFont="1" applyBorder="1" applyAlignment="1"/>
    <xf numFmtId="164" fontId="17" fillId="0" borderId="34" xfId="1" applyFont="1" applyBorder="1"/>
    <xf numFmtId="0" fontId="17" fillId="8" borderId="33" xfId="0" applyFont="1" applyFill="1" applyBorder="1" applyAlignment="1">
      <alignment horizontal="left" wrapText="1"/>
    </xf>
    <xf numFmtId="167" fontId="17" fillId="8" borderId="33" xfId="0" applyNumberFormat="1" applyFont="1" applyFill="1" applyBorder="1" applyAlignment="1"/>
    <xf numFmtId="0" fontId="17" fillId="8" borderId="34" xfId="0" applyFont="1" applyFill="1" applyBorder="1" applyAlignment="1">
      <alignment horizontal="left" wrapText="1"/>
    </xf>
    <xf numFmtId="167" fontId="17" fillId="8" borderId="34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left"/>
    </xf>
    <xf numFmtId="167" fontId="17" fillId="3" borderId="38" xfId="0" applyNumberFormat="1" applyFont="1" applyFill="1" applyBorder="1" applyAlignment="1"/>
    <xf numFmtId="167" fontId="17" fillId="3" borderId="39" xfId="0" applyNumberFormat="1" applyFont="1" applyFill="1" applyBorder="1" applyAlignment="1"/>
    <xf numFmtId="167" fontId="17" fillId="9" borderId="34" xfId="0" applyNumberFormat="1" applyFont="1" applyFill="1" applyBorder="1"/>
    <xf numFmtId="0" fontId="17" fillId="3" borderId="39" xfId="0" applyFont="1" applyFill="1" applyBorder="1"/>
    <xf numFmtId="167" fontId="17" fillId="3" borderId="34" xfId="0" applyNumberFormat="1" applyFont="1" applyFill="1" applyBorder="1"/>
    <xf numFmtId="167" fontId="17" fillId="3" borderId="39" xfId="0" applyNumberFormat="1" applyFont="1" applyFill="1" applyBorder="1"/>
    <xf numFmtId="167" fontId="17" fillId="3" borderId="33" xfId="0" applyNumberFormat="1" applyFont="1" applyFill="1" applyBorder="1" applyAlignment="1"/>
    <xf numFmtId="167" fontId="17" fillId="2" borderId="33" xfId="0" applyNumberFormat="1" applyFont="1" applyFill="1" applyBorder="1" applyAlignment="1"/>
    <xf numFmtId="0" fontId="17" fillId="9" borderId="33" xfId="0" applyFont="1" applyFill="1" applyBorder="1" applyAlignment="1">
      <alignment horizontal="left" wrapText="1"/>
    </xf>
    <xf numFmtId="167" fontId="21" fillId="9" borderId="33" xfId="0" applyNumberFormat="1" applyFont="1" applyFill="1" applyBorder="1" applyAlignment="1"/>
    <xf numFmtId="167" fontId="21" fillId="9" borderId="33" xfId="0" applyNumberFormat="1" applyFont="1" applyFill="1" applyBorder="1"/>
    <xf numFmtId="167" fontId="17" fillId="9" borderId="33" xfId="0" applyNumberFormat="1" applyFont="1" applyFill="1" applyBorder="1"/>
    <xf numFmtId="0" fontId="17" fillId="9" borderId="34" xfId="0" applyFont="1" applyFill="1" applyBorder="1" applyAlignment="1">
      <alignment horizontal="left" wrapText="1"/>
    </xf>
    <xf numFmtId="167" fontId="21" fillId="9" borderId="34" xfId="0" applyNumberFormat="1" applyFont="1" applyFill="1" applyBorder="1"/>
    <xf numFmtId="0" fontId="17" fillId="3" borderId="34" xfId="0" applyFont="1" applyFill="1" applyBorder="1" applyAlignment="1">
      <alignment horizontal="left" wrapText="1"/>
    </xf>
    <xf numFmtId="167" fontId="21" fillId="3" borderId="34" xfId="0" applyNumberFormat="1" applyFont="1" applyFill="1" applyBorder="1"/>
    <xf numFmtId="0" fontId="17" fillId="3" borderId="34" xfId="0" applyFont="1" applyFill="1" applyBorder="1"/>
    <xf numFmtId="167" fontId="17" fillId="2" borderId="34" xfId="0" applyNumberFormat="1" applyFont="1" applyFill="1" applyBorder="1" applyAlignment="1"/>
    <xf numFmtId="0" fontId="15" fillId="0" borderId="37" xfId="0" applyFont="1" applyBorder="1"/>
    <xf numFmtId="164" fontId="4" fillId="3" borderId="35" xfId="1" applyFont="1" applyFill="1" applyBorder="1"/>
    <xf numFmtId="164" fontId="4" fillId="3" borderId="36" xfId="1" applyFont="1" applyFill="1" applyBorder="1"/>
    <xf numFmtId="167" fontId="17" fillId="9" borderId="39" xfId="0" applyNumberFormat="1" applyFont="1" applyFill="1" applyBorder="1"/>
    <xf numFmtId="0" fontId="5" fillId="7" borderId="4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23" fillId="2" borderId="3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wrapText="1"/>
    </xf>
    <xf numFmtId="167" fontId="17" fillId="0" borderId="0" xfId="0" applyNumberFormat="1" applyFont="1" applyFill="1" applyBorder="1"/>
    <xf numFmtId="167" fontId="14" fillId="0" borderId="0" xfId="0" applyNumberFormat="1" applyFont="1" applyFill="1" applyBorder="1"/>
    <xf numFmtId="44" fontId="14" fillId="0" borderId="0" xfId="0" applyNumberFormat="1" applyFont="1" applyFill="1" applyBorder="1"/>
    <xf numFmtId="164" fontId="8" fillId="5" borderId="14" xfId="1" applyFont="1" applyFill="1" applyBorder="1"/>
    <xf numFmtId="167" fontId="17" fillId="3" borderId="0" xfId="0" applyNumberFormat="1" applyFont="1" applyFill="1" applyBorder="1"/>
    <xf numFmtId="0" fontId="17" fillId="3" borderId="48" xfId="0" applyFont="1" applyFill="1" applyBorder="1" applyAlignment="1">
      <alignment horizontal="left"/>
    </xf>
    <xf numFmtId="0" fontId="17" fillId="3" borderId="48" xfId="0" applyFont="1" applyFill="1" applyBorder="1"/>
    <xf numFmtId="167" fontId="17" fillId="3" borderId="48" xfId="0" applyNumberFormat="1" applyFont="1" applyFill="1" applyBorder="1"/>
    <xf numFmtId="0" fontId="17" fillId="3" borderId="7" xfId="0" applyFont="1" applyFill="1" applyBorder="1" applyAlignment="1">
      <alignment horizontal="left"/>
    </xf>
    <xf numFmtId="0" fontId="17" fillId="3" borderId="7" xfId="0" applyFont="1" applyFill="1" applyBorder="1"/>
    <xf numFmtId="167" fontId="17" fillId="3" borderId="7" xfId="0" applyNumberFormat="1" applyFont="1" applyFill="1" applyBorder="1"/>
    <xf numFmtId="0" fontId="17" fillId="3" borderId="48" xfId="0" applyFont="1" applyFill="1" applyBorder="1" applyAlignment="1">
      <alignment horizontal="left" wrapText="1"/>
    </xf>
    <xf numFmtId="167" fontId="4" fillId="3" borderId="48" xfId="0" applyNumberFormat="1" applyFont="1" applyFill="1" applyBorder="1"/>
    <xf numFmtId="0" fontId="18" fillId="7" borderId="50" xfId="0" applyFont="1" applyFill="1" applyBorder="1" applyAlignment="1">
      <alignment horizontal="center" vertical="center" wrapText="1"/>
    </xf>
    <xf numFmtId="0" fontId="18" fillId="7" borderId="51" xfId="0" applyFont="1" applyFill="1" applyBorder="1" applyAlignment="1">
      <alignment horizontal="center" vertical="center" wrapText="1"/>
    </xf>
    <xf numFmtId="0" fontId="14" fillId="7" borderId="51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52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wrapText="1"/>
    </xf>
    <xf numFmtId="44" fontId="14" fillId="10" borderId="4" xfId="0" applyNumberFormat="1" applyFont="1" applyFill="1" applyBorder="1"/>
    <xf numFmtId="167" fontId="17" fillId="3" borderId="34" xfId="0" applyNumberFormat="1" applyFont="1" applyFill="1" applyBorder="1" applyAlignment="1"/>
    <xf numFmtId="44" fontId="14" fillId="10" borderId="22" xfId="0" applyNumberFormat="1" applyFont="1" applyFill="1" applyBorder="1"/>
    <xf numFmtId="0" fontId="8" fillId="3" borderId="40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right" wrapText="1"/>
    </xf>
    <xf numFmtId="0" fontId="8" fillId="8" borderId="13" xfId="0" applyFont="1" applyFill="1" applyBorder="1" applyAlignment="1">
      <alignment horizontal="right" wrapText="1"/>
    </xf>
    <xf numFmtId="164" fontId="8" fillId="8" borderId="14" xfId="1" applyFont="1" applyFill="1" applyBorder="1"/>
    <xf numFmtId="165" fontId="4" fillId="8" borderId="16" xfId="0" applyNumberFormat="1" applyFont="1" applyFill="1" applyBorder="1" applyAlignment="1">
      <alignment horizontal="left"/>
    </xf>
    <xf numFmtId="165" fontId="4" fillId="8" borderId="17" xfId="0" applyNumberFormat="1" applyFont="1" applyFill="1" applyBorder="1" applyAlignment="1">
      <alignment horizontal="left"/>
    </xf>
    <xf numFmtId="0" fontId="15" fillId="0" borderId="47" xfId="0" applyFont="1" applyBorder="1"/>
    <xf numFmtId="0" fontId="4" fillId="8" borderId="47" xfId="0" applyFont="1" applyFill="1" applyBorder="1"/>
    <xf numFmtId="167" fontId="8" fillId="2" borderId="47" xfId="0" applyNumberFormat="1" applyFont="1" applyFill="1" applyBorder="1"/>
    <xf numFmtId="44" fontId="8" fillId="12" borderId="44" xfId="0" applyNumberFormat="1" applyFont="1" applyFill="1" applyBorder="1"/>
    <xf numFmtId="167" fontId="4" fillId="8" borderId="57" xfId="0" applyNumberFormat="1" applyFont="1" applyFill="1" applyBorder="1" applyAlignment="1"/>
    <xf numFmtId="167" fontId="4" fillId="8" borderId="42" xfId="0" applyNumberFormat="1" applyFont="1" applyFill="1" applyBorder="1"/>
    <xf numFmtId="167" fontId="4" fillId="8" borderId="43" xfId="0" applyNumberFormat="1" applyFont="1" applyFill="1" applyBorder="1"/>
    <xf numFmtId="167" fontId="4" fillId="11" borderId="43" xfId="0" applyNumberFormat="1" applyFont="1" applyFill="1" applyBorder="1"/>
    <xf numFmtId="0" fontId="4" fillId="8" borderId="43" xfId="0" applyFont="1" applyFill="1" applyBorder="1"/>
    <xf numFmtId="167" fontId="8" fillId="7" borderId="22" xfId="0" applyNumberFormat="1" applyFont="1" applyFill="1" applyBorder="1"/>
    <xf numFmtId="0" fontId="8" fillId="7" borderId="21" xfId="0" applyFont="1" applyFill="1" applyBorder="1" applyAlignment="1">
      <alignment horizontal="right"/>
    </xf>
    <xf numFmtId="0" fontId="6" fillId="3" borderId="22" xfId="0" applyFont="1" applyFill="1" applyBorder="1" applyAlignment="1">
      <alignment horizontal="left" vertical="center" wrapText="1"/>
    </xf>
    <xf numFmtId="164" fontId="8" fillId="3" borderId="22" xfId="1" applyFont="1" applyFill="1" applyBorder="1"/>
    <xf numFmtId="0" fontId="10" fillId="4" borderId="1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23" fillId="4" borderId="6" xfId="0" applyFont="1" applyFill="1" applyBorder="1" applyAlignment="1">
      <alignment horizontal="left" vertical="center" wrapText="1"/>
    </xf>
    <xf numFmtId="166" fontId="10" fillId="4" borderId="16" xfId="0" applyNumberFormat="1" applyFont="1" applyFill="1" applyBorder="1" applyAlignment="1">
      <alignment horizontal="center" vertical="center" wrapText="1"/>
    </xf>
    <xf numFmtId="166" fontId="10" fillId="4" borderId="15" xfId="0" applyNumberFormat="1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164" fontId="10" fillId="4" borderId="16" xfId="1" applyFont="1" applyFill="1" applyBorder="1" applyAlignment="1">
      <alignment horizontal="center" vertical="center"/>
    </xf>
    <xf numFmtId="166" fontId="10" fillId="4" borderId="45" xfId="0" applyNumberFormat="1" applyFont="1" applyFill="1" applyBorder="1" applyAlignment="1">
      <alignment horizontal="center" vertical="center" wrapText="1"/>
    </xf>
    <xf numFmtId="166" fontId="10" fillId="4" borderId="46" xfId="0" applyNumberFormat="1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164" fontId="10" fillId="6" borderId="18" xfId="1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/>
    <xf numFmtId="0" fontId="23" fillId="6" borderId="17" xfId="0" applyFont="1" applyFill="1" applyBorder="1" applyAlignment="1"/>
    <xf numFmtId="0" fontId="23" fillId="6" borderId="21" xfId="0" applyFont="1" applyFill="1" applyBorder="1" applyAlignment="1"/>
    <xf numFmtId="0" fontId="23" fillId="6" borderId="23" xfId="0" applyFont="1" applyFill="1" applyBorder="1" applyAlignment="1"/>
    <xf numFmtId="0" fontId="18" fillId="7" borderId="49" xfId="0" applyFont="1" applyFill="1" applyBorder="1" applyAlignment="1" applyProtection="1">
      <alignment horizontal="center" vertical="center" wrapText="1"/>
    </xf>
    <xf numFmtId="0" fontId="15" fillId="0" borderId="53" xfId="0" applyFont="1" applyBorder="1" applyProtection="1"/>
    <xf numFmtId="0" fontId="8" fillId="9" borderId="54" xfId="0" applyFont="1" applyFill="1" applyBorder="1" applyAlignment="1" applyProtection="1">
      <alignment wrapText="1"/>
    </xf>
    <xf numFmtId="0" fontId="17" fillId="0" borderId="54" xfId="0" applyFont="1" applyBorder="1" applyAlignment="1" applyProtection="1">
      <alignment horizontal="right" wrapText="1"/>
    </xf>
    <xf numFmtId="0" fontId="17" fillId="8" borderId="54" xfId="0" applyFont="1" applyFill="1" applyBorder="1" applyAlignment="1" applyProtection="1">
      <alignment horizontal="right" wrapText="1"/>
    </xf>
    <xf numFmtId="0" fontId="8" fillId="9" borderId="55" xfId="0" applyFont="1" applyFill="1" applyBorder="1" applyAlignment="1" applyProtection="1">
      <alignment wrapText="1"/>
    </xf>
    <xf numFmtId="0" fontId="8" fillId="0" borderId="55" xfId="0" applyFont="1" applyBorder="1" applyAlignment="1" applyProtection="1">
      <alignment wrapText="1"/>
    </xf>
    <xf numFmtId="0" fontId="8" fillId="0" borderId="55" xfId="0" applyFont="1" applyBorder="1" applyProtection="1"/>
    <xf numFmtId="0" fontId="8" fillId="3" borderId="55" xfId="0" applyFont="1" applyFill="1" applyBorder="1" applyAlignment="1" applyProtection="1">
      <alignment wrapText="1"/>
    </xf>
    <xf numFmtId="0" fontId="8" fillId="3" borderId="56" xfId="0" applyFont="1" applyFill="1" applyBorder="1" applyAlignment="1" applyProtection="1">
      <alignment wrapText="1"/>
    </xf>
    <xf numFmtId="0" fontId="8" fillId="3" borderId="18" xfId="0" applyFont="1" applyFill="1" applyBorder="1" applyAlignment="1" applyProtection="1">
      <alignment horizontal="right" wrapText="1"/>
    </xf>
    <xf numFmtId="0" fontId="14" fillId="7" borderId="21" xfId="0" applyFont="1" applyFill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windowProtection="1" tabSelected="1" zoomScale="50" zoomScaleNormal="50" zoomScaleSheetLayoutView="30" zoomScalePageLayoutView="25" workbookViewId="0">
      <selection sqref="A1:K2"/>
    </sheetView>
  </sheetViews>
  <sheetFormatPr defaultColWidth="10.83203125" defaultRowHeight="15" x14ac:dyDescent="0.3"/>
  <cols>
    <col min="1" max="1" width="68.08203125" style="1" customWidth="1"/>
    <col min="2" max="2" width="38" style="1" customWidth="1"/>
    <col min="3" max="3" width="30.5" style="1" customWidth="1"/>
    <col min="4" max="4" width="28.58203125" style="1" customWidth="1"/>
    <col min="5" max="5" width="25.58203125" style="1" customWidth="1"/>
    <col min="6" max="7" width="24.5" style="1" customWidth="1"/>
    <col min="8" max="8" width="37.6640625" style="1" customWidth="1"/>
    <col min="9" max="11" width="25.58203125" style="1" customWidth="1"/>
    <col min="12" max="16384" width="10.83203125" style="1"/>
  </cols>
  <sheetData>
    <row r="1" spans="1:11" s="3" customFormat="1" x14ac:dyDescent="0.3">
      <c r="A1" s="25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s="3" customFormat="1" ht="62.5" customHeight="1" thickBot="1" x14ac:dyDescent="0.35">
      <c r="A2" s="28"/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s="3" customFormat="1" ht="30" customHeight="1" thickBot="1" x14ac:dyDescent="0.35">
      <c r="A3" s="7"/>
      <c r="B3" s="8"/>
      <c r="C3" s="8"/>
      <c r="D3" s="8"/>
      <c r="E3" s="8"/>
      <c r="F3" s="8"/>
      <c r="G3" s="8"/>
      <c r="H3" s="8"/>
      <c r="I3" s="8"/>
      <c r="J3" s="8"/>
    </row>
    <row r="4" spans="1:11" s="3" customFormat="1" ht="36" customHeight="1" x14ac:dyDescent="0.3">
      <c r="A4" s="133" t="s">
        <v>37</v>
      </c>
      <c r="B4" s="135"/>
      <c r="C4" s="136" t="s">
        <v>34</v>
      </c>
      <c r="D4" s="137" t="s">
        <v>16</v>
      </c>
      <c r="E4" s="138"/>
    </row>
    <row r="5" spans="1:11" s="3" customFormat="1" ht="36" customHeight="1" x14ac:dyDescent="0.3">
      <c r="A5" s="31" t="s">
        <v>40</v>
      </c>
      <c r="B5" s="32"/>
      <c r="C5" s="15">
        <v>626610</v>
      </c>
      <c r="D5" s="142" t="s">
        <v>45</v>
      </c>
      <c r="E5" s="143"/>
    </row>
    <row r="6" spans="1:11" s="3" customFormat="1" ht="36" customHeight="1" thickBot="1" x14ac:dyDescent="0.4">
      <c r="A6" s="38" t="s">
        <v>36</v>
      </c>
      <c r="B6" s="39"/>
      <c r="C6" s="17">
        <f>SUM(C5:C5)</f>
        <v>626610</v>
      </c>
      <c r="D6" s="144"/>
      <c r="E6" s="145"/>
    </row>
    <row r="7" spans="1:11" s="3" customFormat="1" ht="36" customHeight="1" x14ac:dyDescent="0.3">
      <c r="A7" s="133" t="s">
        <v>17</v>
      </c>
      <c r="B7" s="134"/>
      <c r="C7" s="139"/>
      <c r="D7" s="140" t="s">
        <v>16</v>
      </c>
      <c r="E7" s="141"/>
    </row>
    <row r="8" spans="1:11" s="3" customFormat="1" ht="36" customHeight="1" x14ac:dyDescent="0.3">
      <c r="A8" s="35" t="s">
        <v>30</v>
      </c>
      <c r="B8" s="34"/>
      <c r="C8" s="16">
        <v>121000</v>
      </c>
      <c r="D8" s="146" t="s">
        <v>46</v>
      </c>
      <c r="E8" s="147"/>
    </row>
    <row r="9" spans="1:11" s="3" customFormat="1" ht="36" customHeight="1" x14ac:dyDescent="0.3">
      <c r="A9" s="33" t="s">
        <v>18</v>
      </c>
      <c r="B9" s="34"/>
      <c r="C9" s="16">
        <v>40000</v>
      </c>
      <c r="D9" s="148"/>
      <c r="E9" s="147"/>
    </row>
    <row r="10" spans="1:11" s="3" customFormat="1" ht="36" customHeight="1" x14ac:dyDescent="0.3">
      <c r="A10" s="35" t="s">
        <v>28</v>
      </c>
      <c r="B10" s="34"/>
      <c r="C10" s="16">
        <v>60000</v>
      </c>
      <c r="D10" s="148"/>
      <c r="E10" s="147"/>
      <c r="F10" s="8"/>
    </row>
    <row r="11" spans="1:11" s="3" customFormat="1" ht="36" customHeight="1" x14ac:dyDescent="0.3">
      <c r="A11" s="36" t="s">
        <v>19</v>
      </c>
      <c r="B11" s="37"/>
      <c r="C11" s="16">
        <v>49031</v>
      </c>
      <c r="D11" s="149"/>
      <c r="E11" s="150"/>
      <c r="F11" s="8"/>
    </row>
    <row r="12" spans="1:11" s="3" customFormat="1" ht="36" customHeight="1" thickBot="1" x14ac:dyDescent="0.4">
      <c r="A12" s="38" t="s">
        <v>27</v>
      </c>
      <c r="B12" s="39"/>
      <c r="C12" s="17">
        <f>SUM(C8:C11)</f>
        <v>270031</v>
      </c>
      <c r="D12" s="151"/>
      <c r="E12" s="152"/>
      <c r="F12" s="8"/>
    </row>
    <row r="13" spans="1:11" s="3" customFormat="1" ht="40" customHeight="1" thickBot="1" x14ac:dyDescent="0.4">
      <c r="A13" s="40" t="s">
        <v>38</v>
      </c>
      <c r="B13" s="41"/>
      <c r="C13" s="23">
        <f>C6+C12</f>
        <v>896641</v>
      </c>
      <c r="D13" s="8"/>
      <c r="E13" s="8"/>
      <c r="F13" s="8"/>
    </row>
    <row r="14" spans="1:11" s="3" customFormat="1" ht="40" customHeight="1" thickBot="1" x14ac:dyDescent="0.35">
      <c r="A14" s="115" t="s">
        <v>29</v>
      </c>
      <c r="B14" s="116"/>
      <c r="C14" s="117">
        <v>83985</v>
      </c>
      <c r="D14" s="12"/>
      <c r="E14" s="12"/>
      <c r="F14" s="8"/>
    </row>
    <row r="15" spans="1:11" s="3" customFormat="1" ht="40" customHeight="1" thickBot="1" x14ac:dyDescent="0.4">
      <c r="A15" s="42" t="s">
        <v>39</v>
      </c>
      <c r="B15" s="43"/>
      <c r="C15" s="95">
        <v>980626</v>
      </c>
      <c r="D15" s="5"/>
      <c r="E15" s="5" t="s">
        <v>15</v>
      </c>
      <c r="F15" s="12"/>
    </row>
    <row r="16" spans="1:11" s="3" customFormat="1" ht="36" customHeight="1" thickBot="1" x14ac:dyDescent="0.4">
      <c r="A16" s="9"/>
      <c r="B16" s="10"/>
      <c r="C16" s="9"/>
      <c r="D16" s="5"/>
      <c r="E16" s="5"/>
      <c r="F16" s="8"/>
      <c r="G16" s="8"/>
      <c r="H16" s="8"/>
      <c r="I16" s="8"/>
      <c r="J16" s="8"/>
    </row>
    <row r="17" spans="1:13" s="3" customFormat="1" ht="36" customHeight="1" thickBot="1" x14ac:dyDescent="0.35"/>
    <row r="18" spans="1:13" ht="40" customHeight="1" thickBot="1" x14ac:dyDescent="0.35">
      <c r="A18" s="88" t="s">
        <v>37</v>
      </c>
      <c r="B18" s="89"/>
      <c r="C18" s="44"/>
      <c r="D18" s="45"/>
      <c r="E18" s="45"/>
      <c r="F18" s="46"/>
      <c r="G18" s="46"/>
      <c r="H18" s="46"/>
      <c r="I18" s="46"/>
      <c r="J18" s="46"/>
      <c r="K18" s="47"/>
    </row>
    <row r="19" spans="1:13" ht="47" customHeight="1" x14ac:dyDescent="0.3">
      <c r="A19" s="153" t="s">
        <v>0</v>
      </c>
      <c r="B19" s="105" t="s">
        <v>1</v>
      </c>
      <c r="C19" s="106" t="s">
        <v>2</v>
      </c>
      <c r="D19" s="106" t="s">
        <v>3</v>
      </c>
      <c r="E19" s="106" t="s">
        <v>4</v>
      </c>
      <c r="F19" s="106" t="s">
        <v>5</v>
      </c>
      <c r="G19" s="106" t="s">
        <v>6</v>
      </c>
      <c r="H19" s="107" t="s">
        <v>7</v>
      </c>
      <c r="I19" s="108" t="s">
        <v>26</v>
      </c>
      <c r="J19" s="109" t="s">
        <v>51</v>
      </c>
      <c r="K19" s="87" t="s">
        <v>50</v>
      </c>
    </row>
    <row r="20" spans="1:13" ht="78" customHeight="1" thickBot="1" x14ac:dyDescent="0.35">
      <c r="A20" s="154"/>
      <c r="B20" s="48"/>
      <c r="C20" s="49" t="s">
        <v>8</v>
      </c>
      <c r="D20" s="49" t="s">
        <v>9</v>
      </c>
      <c r="E20" s="49" t="s">
        <v>10</v>
      </c>
      <c r="F20" s="49" t="s">
        <v>11</v>
      </c>
      <c r="G20" s="49" t="s">
        <v>12</v>
      </c>
      <c r="H20" s="50" t="s">
        <v>13</v>
      </c>
      <c r="I20" s="48"/>
      <c r="J20" s="83"/>
      <c r="K20" s="120"/>
    </row>
    <row r="21" spans="1:13" ht="40" customHeight="1" x14ac:dyDescent="0.3">
      <c r="A21" s="155" t="s">
        <v>23</v>
      </c>
      <c r="B21" s="73" t="s">
        <v>14</v>
      </c>
      <c r="C21" s="74">
        <v>10000</v>
      </c>
      <c r="D21" s="75">
        <v>40000</v>
      </c>
      <c r="E21" s="76">
        <v>12500</v>
      </c>
      <c r="F21" s="76">
        <v>25000</v>
      </c>
      <c r="G21" s="76">
        <v>1000</v>
      </c>
      <c r="H21" s="76">
        <v>5000</v>
      </c>
      <c r="I21" s="76">
        <v>93500</v>
      </c>
      <c r="J21" s="84">
        <v>53500</v>
      </c>
      <c r="K21" s="124">
        <v>74500</v>
      </c>
    </row>
    <row r="22" spans="1:13" ht="40" customHeight="1" x14ac:dyDescent="0.3">
      <c r="A22" s="156" t="s">
        <v>49</v>
      </c>
      <c r="B22" s="51"/>
      <c r="C22" s="52">
        <v>10000</v>
      </c>
      <c r="D22" s="52">
        <v>40000</v>
      </c>
      <c r="E22" s="52">
        <v>12500</v>
      </c>
      <c r="F22" s="52">
        <v>25000</v>
      </c>
      <c r="G22" s="52">
        <v>1000</v>
      </c>
      <c r="H22" s="52">
        <v>5000</v>
      </c>
      <c r="I22" s="71">
        <f>SUM(C22:H22)</f>
        <v>93500</v>
      </c>
      <c r="J22" s="65"/>
      <c r="K22" s="125"/>
    </row>
    <row r="23" spans="1:13" ht="40" customHeight="1" x14ac:dyDescent="0.3">
      <c r="A23" s="157" t="s">
        <v>48</v>
      </c>
      <c r="B23" s="60"/>
      <c r="C23" s="61">
        <v>10000</v>
      </c>
      <c r="D23" s="72">
        <v>21000</v>
      </c>
      <c r="E23" s="61">
        <v>12500</v>
      </c>
      <c r="F23" s="61">
        <v>25000</v>
      </c>
      <c r="G23" s="61">
        <v>1000</v>
      </c>
      <c r="H23" s="61">
        <v>5000</v>
      </c>
      <c r="I23" s="71">
        <f>SUM(C23:H23)</f>
        <v>74500</v>
      </c>
      <c r="J23" s="65"/>
      <c r="K23" s="121"/>
    </row>
    <row r="24" spans="1:13" ht="40" customHeight="1" x14ac:dyDescent="0.3">
      <c r="A24" s="158" t="s">
        <v>21</v>
      </c>
      <c r="B24" s="77" t="s">
        <v>22</v>
      </c>
      <c r="C24" s="78">
        <v>17000</v>
      </c>
      <c r="D24" s="78">
        <v>20000</v>
      </c>
      <c r="E24" s="67">
        <v>9250</v>
      </c>
      <c r="F24" s="67">
        <v>1750</v>
      </c>
      <c r="G24" s="78">
        <v>22000</v>
      </c>
      <c r="H24" s="67">
        <v>0</v>
      </c>
      <c r="I24" s="67">
        <v>70000</v>
      </c>
      <c r="J24" s="85">
        <v>21000</v>
      </c>
      <c r="K24" s="126">
        <v>50000</v>
      </c>
    </row>
    <row r="25" spans="1:13" ht="40" customHeight="1" x14ac:dyDescent="0.3">
      <c r="A25" s="156" t="s">
        <v>47</v>
      </c>
      <c r="B25" s="53"/>
      <c r="C25" s="54">
        <v>17000</v>
      </c>
      <c r="D25" s="54">
        <v>20000</v>
      </c>
      <c r="E25" s="54">
        <v>9250</v>
      </c>
      <c r="F25" s="54">
        <v>3750</v>
      </c>
      <c r="G25" s="54">
        <v>20000</v>
      </c>
      <c r="H25" s="54">
        <v>0</v>
      </c>
      <c r="I25" s="112"/>
      <c r="J25" s="66"/>
      <c r="K25" s="126"/>
    </row>
    <row r="26" spans="1:13" ht="40" customHeight="1" x14ac:dyDescent="0.3">
      <c r="A26" s="157" t="s">
        <v>48</v>
      </c>
      <c r="B26" s="62"/>
      <c r="C26" s="63">
        <v>17000</v>
      </c>
      <c r="D26" s="63">
        <v>20000</v>
      </c>
      <c r="E26" s="63">
        <v>9250</v>
      </c>
      <c r="F26" s="63">
        <v>3750</v>
      </c>
      <c r="G26" s="82">
        <v>0</v>
      </c>
      <c r="H26" s="63"/>
      <c r="I26" s="112"/>
      <c r="J26" s="66"/>
      <c r="K26" s="121"/>
      <c r="M26" s="1" t="s">
        <v>15</v>
      </c>
    </row>
    <row r="27" spans="1:13" ht="40" customHeight="1" x14ac:dyDescent="0.3">
      <c r="A27" s="158" t="s">
        <v>41</v>
      </c>
      <c r="B27" s="77" t="s">
        <v>24</v>
      </c>
      <c r="C27" s="67">
        <v>130560</v>
      </c>
      <c r="D27" s="67">
        <v>5000</v>
      </c>
      <c r="E27" s="67">
        <v>33750</v>
      </c>
      <c r="F27" s="67">
        <v>3000</v>
      </c>
      <c r="G27" s="67">
        <v>50000</v>
      </c>
      <c r="H27" s="67">
        <v>0</v>
      </c>
      <c r="I27" s="67">
        <v>224310</v>
      </c>
      <c r="J27" s="86">
        <v>224310</v>
      </c>
      <c r="K27" s="127">
        <v>224310</v>
      </c>
    </row>
    <row r="28" spans="1:13" ht="45" x14ac:dyDescent="0.3">
      <c r="A28" s="159" t="s">
        <v>42</v>
      </c>
      <c r="B28" s="55"/>
      <c r="C28" s="58">
        <v>70000</v>
      </c>
      <c r="D28" s="59"/>
      <c r="E28" s="58">
        <v>17500</v>
      </c>
      <c r="F28" s="58">
        <v>2000</v>
      </c>
      <c r="G28" s="58">
        <v>20000</v>
      </c>
      <c r="H28" s="56"/>
      <c r="I28" s="81"/>
      <c r="J28" s="68"/>
      <c r="K28" s="126"/>
    </row>
    <row r="29" spans="1:13" ht="40" customHeight="1" x14ac:dyDescent="0.3">
      <c r="A29" s="160" t="s">
        <v>43</v>
      </c>
      <c r="B29" s="57"/>
      <c r="C29" s="58">
        <v>17000</v>
      </c>
      <c r="D29" s="59"/>
      <c r="E29" s="58">
        <v>4250</v>
      </c>
      <c r="F29" s="58">
        <v>3000</v>
      </c>
      <c r="G29" s="59"/>
      <c r="H29" s="56"/>
      <c r="I29" s="81"/>
      <c r="J29" s="68"/>
      <c r="K29" s="128"/>
    </row>
    <row r="30" spans="1:13" ht="40" customHeight="1" x14ac:dyDescent="0.3">
      <c r="A30" s="160" t="s">
        <v>44</v>
      </c>
      <c r="B30" s="57"/>
      <c r="C30" s="59"/>
      <c r="D30" s="58">
        <v>5000</v>
      </c>
      <c r="E30" s="58">
        <v>1250</v>
      </c>
      <c r="F30" s="59"/>
      <c r="G30" s="59"/>
      <c r="H30" s="56"/>
      <c r="I30" s="81"/>
      <c r="J30" s="68"/>
      <c r="K30" s="128"/>
    </row>
    <row r="31" spans="1:13" ht="40" customHeight="1" x14ac:dyDescent="0.3">
      <c r="A31" s="160" t="s">
        <v>54</v>
      </c>
      <c r="B31" s="57"/>
      <c r="C31" s="58">
        <v>43560</v>
      </c>
      <c r="D31" s="59"/>
      <c r="E31" s="58">
        <v>10750</v>
      </c>
      <c r="F31" s="59"/>
      <c r="G31" s="58">
        <v>30000</v>
      </c>
      <c r="H31" s="56"/>
      <c r="I31" s="81"/>
      <c r="J31" s="68"/>
      <c r="K31" s="128"/>
    </row>
    <row r="32" spans="1:13" ht="79" customHeight="1" x14ac:dyDescent="0.3">
      <c r="A32" s="161" t="s">
        <v>33</v>
      </c>
      <c r="B32" s="79" t="s">
        <v>25</v>
      </c>
      <c r="C32" s="69">
        <v>38280</v>
      </c>
      <c r="D32" s="69">
        <v>17813</v>
      </c>
      <c r="E32" s="69">
        <v>14023</v>
      </c>
      <c r="F32" s="69">
        <v>5000</v>
      </c>
      <c r="G32" s="69">
        <v>1000</v>
      </c>
      <c r="H32" s="69">
        <v>5000</v>
      </c>
      <c r="I32" s="69">
        <v>81116.3</v>
      </c>
      <c r="J32" s="70">
        <v>81116.3</v>
      </c>
      <c r="K32" s="126">
        <v>81116</v>
      </c>
    </row>
    <row r="33" spans="1:11" ht="40" customHeight="1" x14ac:dyDescent="0.3">
      <c r="A33" s="161" t="s">
        <v>32</v>
      </c>
      <c r="B33" s="79" t="s">
        <v>25</v>
      </c>
      <c r="C33" s="69">
        <v>0</v>
      </c>
      <c r="D33" s="69">
        <v>0</v>
      </c>
      <c r="E33" s="69">
        <v>0</v>
      </c>
      <c r="F33" s="69"/>
      <c r="G33" s="80">
        <v>99809</v>
      </c>
      <c r="H33" s="69"/>
      <c r="I33" s="69">
        <v>99809</v>
      </c>
      <c r="J33" s="70">
        <v>86684</v>
      </c>
      <c r="K33" s="126">
        <v>86684</v>
      </c>
    </row>
    <row r="34" spans="1:11" ht="40" customHeight="1" x14ac:dyDescent="0.3">
      <c r="A34" s="162"/>
      <c r="B34" s="103"/>
      <c r="C34" s="99"/>
      <c r="D34" s="99"/>
      <c r="E34" s="99"/>
      <c r="F34" s="99"/>
      <c r="G34" s="104">
        <v>86684</v>
      </c>
      <c r="H34" s="99"/>
      <c r="I34" s="99"/>
      <c r="J34" s="70"/>
      <c r="K34" s="126"/>
    </row>
    <row r="35" spans="1:11" ht="40" customHeight="1" x14ac:dyDescent="0.3">
      <c r="A35" s="162" t="s">
        <v>35</v>
      </c>
      <c r="B35" s="97"/>
      <c r="C35" s="98"/>
      <c r="D35" s="98"/>
      <c r="E35" s="98"/>
      <c r="F35" s="98"/>
      <c r="G35" s="99">
        <v>110000</v>
      </c>
      <c r="H35" s="98"/>
      <c r="I35" s="99">
        <v>110000</v>
      </c>
      <c r="J35" s="70">
        <v>110000</v>
      </c>
      <c r="K35" s="126">
        <v>110000</v>
      </c>
    </row>
    <row r="36" spans="1:11" ht="40" customHeight="1" x14ac:dyDescent="0.3">
      <c r="A36" s="163"/>
      <c r="B36" s="100"/>
      <c r="C36" s="101"/>
      <c r="D36" s="101"/>
      <c r="E36" s="101"/>
      <c r="F36" s="101"/>
      <c r="G36" s="102"/>
      <c r="H36" s="101"/>
      <c r="I36" s="102"/>
      <c r="J36" s="96"/>
      <c r="K36" s="122"/>
    </row>
    <row r="37" spans="1:11" ht="40" customHeight="1" thickBot="1" x14ac:dyDescent="0.35">
      <c r="A37" s="164" t="s">
        <v>31</v>
      </c>
      <c r="B37" s="110"/>
      <c r="C37" s="129">
        <f>C23+C26+C27+C32</f>
        <v>195840</v>
      </c>
      <c r="D37" s="129">
        <f>D23+D26+D27+D32</f>
        <v>63813</v>
      </c>
      <c r="E37" s="129">
        <f>E23+E26+E27+E32</f>
        <v>69523</v>
      </c>
      <c r="F37" s="129">
        <f>F23+F26+F27+F32</f>
        <v>36750</v>
      </c>
      <c r="G37" s="129">
        <f>G23+G27+G32+G34+G35</f>
        <v>248684</v>
      </c>
      <c r="H37" s="129">
        <f>H23+H32</f>
        <v>10000</v>
      </c>
      <c r="I37" s="113">
        <f>I21+I24+I27+I32+I33+I35</f>
        <v>678735.3</v>
      </c>
      <c r="J37" s="111">
        <f>SUM(J21:J35)</f>
        <v>576610.30000000005</v>
      </c>
      <c r="K37" s="123">
        <f>SUM(K21:K35)</f>
        <v>626610</v>
      </c>
    </row>
    <row r="38" spans="1:11" s="3" customFormat="1" ht="40" customHeight="1" thickBot="1" x14ac:dyDescent="0.35">
      <c r="A38" s="90"/>
      <c r="B38" s="91"/>
      <c r="C38" s="92"/>
      <c r="D38" s="92"/>
      <c r="E38" s="92"/>
      <c r="F38" s="92"/>
      <c r="G38" s="92"/>
      <c r="H38" s="93"/>
      <c r="I38" s="94"/>
      <c r="J38" s="94"/>
      <c r="K38" s="94"/>
    </row>
    <row r="39" spans="1:11" s="3" customFormat="1" ht="40" customHeight="1" thickBot="1" x14ac:dyDescent="0.35">
      <c r="A39" s="88" t="s">
        <v>17</v>
      </c>
      <c r="B39" s="89"/>
      <c r="C39" s="106" t="s">
        <v>2</v>
      </c>
      <c r="D39" s="106" t="s">
        <v>3</v>
      </c>
      <c r="E39" s="106" t="s">
        <v>4</v>
      </c>
      <c r="F39" s="106" t="s">
        <v>5</v>
      </c>
      <c r="G39" s="106" t="s">
        <v>6</v>
      </c>
      <c r="H39" s="107" t="s">
        <v>7</v>
      </c>
      <c r="I39" s="114" t="s">
        <v>53</v>
      </c>
      <c r="J39" s="12"/>
      <c r="K39" s="11"/>
    </row>
    <row r="40" spans="1:11" s="3" customFormat="1" ht="40" customHeight="1" x14ac:dyDescent="0.3">
      <c r="A40" s="18" t="s">
        <v>30</v>
      </c>
      <c r="B40" s="19"/>
      <c r="C40" s="20">
        <v>91000</v>
      </c>
      <c r="D40" s="21"/>
      <c r="E40" s="21">
        <v>30000</v>
      </c>
      <c r="F40" s="21"/>
      <c r="G40" s="21"/>
      <c r="H40" s="21"/>
      <c r="I40" s="118">
        <f>SUM(C40:H40)</f>
        <v>121000</v>
      </c>
      <c r="J40" s="64"/>
      <c r="K40" s="12"/>
    </row>
    <row r="41" spans="1:11" s="12" customFormat="1" ht="40" customHeight="1" x14ac:dyDescent="0.3">
      <c r="A41" s="13" t="s">
        <v>18</v>
      </c>
      <c r="B41" s="24"/>
      <c r="C41" s="4"/>
      <c r="D41" s="4">
        <v>40000</v>
      </c>
      <c r="E41" s="6"/>
      <c r="F41" s="6"/>
      <c r="G41" s="6"/>
      <c r="H41" s="6"/>
      <c r="I41" s="119">
        <f>SUM(C41:H41)</f>
        <v>40000</v>
      </c>
      <c r="J41" s="64"/>
      <c r="K41" s="3"/>
    </row>
    <row r="42" spans="1:11" s="3" customFormat="1" ht="40" customHeight="1" x14ac:dyDescent="0.3">
      <c r="A42" s="13" t="s">
        <v>20</v>
      </c>
      <c r="B42" s="2"/>
      <c r="C42" s="6"/>
      <c r="D42" s="6"/>
      <c r="E42" s="6"/>
      <c r="F42" s="6"/>
      <c r="G42" s="4">
        <v>60000</v>
      </c>
      <c r="H42" s="6"/>
      <c r="I42" s="119">
        <f>SUM(C42:H42)</f>
        <v>60000</v>
      </c>
      <c r="J42" s="64"/>
    </row>
    <row r="43" spans="1:11" s="3" customFormat="1" ht="40" customHeight="1" x14ac:dyDescent="0.3">
      <c r="A43" s="13" t="s">
        <v>19</v>
      </c>
      <c r="B43" s="2"/>
      <c r="C43" s="6"/>
      <c r="D43" s="6"/>
      <c r="E43" s="6"/>
      <c r="F43" s="6"/>
      <c r="G43" s="4"/>
      <c r="H43" s="6"/>
      <c r="I43" s="119">
        <v>49031</v>
      </c>
      <c r="J43" s="64"/>
      <c r="K43" s="3" t="s">
        <v>15</v>
      </c>
    </row>
    <row r="44" spans="1:11" s="3" customFormat="1" ht="40" customHeight="1" thickBot="1" x14ac:dyDescent="0.35">
      <c r="A44" s="130" t="s">
        <v>31</v>
      </c>
      <c r="B44" s="131"/>
      <c r="C44" s="14">
        <f>SUM(C40:C43)</f>
        <v>91000</v>
      </c>
      <c r="D44" s="14">
        <f>SUM(D40:D43)</f>
        <v>40000</v>
      </c>
      <c r="E44" s="14">
        <f>SUM(E40:E43)</f>
        <v>30000</v>
      </c>
      <c r="F44" s="14"/>
      <c r="G44" s="132">
        <f>SUM(G40:G43)</f>
        <v>60000</v>
      </c>
      <c r="H44" s="14"/>
      <c r="I44" s="22">
        <f>SUM(I40:I43)</f>
        <v>270031</v>
      </c>
      <c r="J44" s="64"/>
    </row>
  </sheetData>
  <mergeCells count="24">
    <mergeCell ref="A39:B39"/>
    <mergeCell ref="D7:E7"/>
    <mergeCell ref="D8:E12"/>
    <mergeCell ref="A8:B8"/>
    <mergeCell ref="A6:B6"/>
    <mergeCell ref="A7:B7"/>
    <mergeCell ref="D5:E6"/>
    <mergeCell ref="A14:B14"/>
    <mergeCell ref="A18:B18"/>
    <mergeCell ref="A19:A20"/>
    <mergeCell ref="B19:B20"/>
    <mergeCell ref="A9:B9"/>
    <mergeCell ref="A10:B10"/>
    <mergeCell ref="A11:B11"/>
    <mergeCell ref="A12:B12"/>
    <mergeCell ref="A13:B13"/>
    <mergeCell ref="A15:B15"/>
    <mergeCell ref="I19:I20"/>
    <mergeCell ref="J19:J20"/>
    <mergeCell ref="K19:K20"/>
    <mergeCell ref="A1:K2"/>
    <mergeCell ref="A4:B4"/>
    <mergeCell ref="D4:E4"/>
    <mergeCell ref="A5:B5"/>
  </mergeCells>
  <printOptions horizontalCentered="1"/>
  <pageMargins left="0.25" right="0.25" top="0.25" bottom="0.25" header="0.5" footer="0.5"/>
  <pageSetup scale="31" orientation="landscape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YR7 DRAFT Budget</vt:lpstr>
      <vt:lpstr>'YR7 DRAFT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Corlei Nina Prieto</cp:lastModifiedBy>
  <dcterms:created xsi:type="dcterms:W3CDTF">2020-02-04T01:13:01Z</dcterms:created>
  <dcterms:modified xsi:type="dcterms:W3CDTF">2021-11-25T05:39:35Z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